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7\Desktop\"/>
    </mc:Choice>
  </mc:AlternateContent>
  <bookViews>
    <workbookView xWindow="0" yWindow="0" windowWidth="21795" windowHeight="11355"/>
  </bookViews>
  <sheets>
    <sheet name="Смет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C35" i="1" l="1"/>
  <c r="D35" i="1"/>
  <c r="B32" i="1"/>
  <c r="C32" i="1"/>
  <c r="B33" i="1"/>
  <c r="C33" i="1"/>
  <c r="C31" i="1"/>
  <c r="C6" i="1"/>
  <c r="D6" i="1"/>
  <c r="C12" i="1"/>
  <c r="C21" i="1" s="1"/>
  <c r="C19" i="1" s="1"/>
  <c r="C20" i="1"/>
  <c r="C16" i="1" l="1"/>
  <c r="C18" i="1" s="1"/>
  <c r="C22" i="1" s="1"/>
  <c r="C23" i="1" s="1"/>
</calcChain>
</file>

<file path=xl/comments1.xml><?xml version="1.0" encoding="utf-8"?>
<comments xmlns="http://schemas.openxmlformats.org/spreadsheetml/2006/main">
  <authors>
    <author>buh7</author>
  </authors>
  <commentList>
    <comment ref="D6" authorId="0" shapeId="0">
      <text>
        <r>
          <rPr>
            <sz val="9"/>
            <color indexed="81"/>
            <rFont val="Tahoma"/>
            <family val="2"/>
            <charset val="204"/>
          </rPr>
          <t xml:space="preserve">
Сумма НДС с приобретения товара</t>
        </r>
      </text>
    </comment>
    <comment ref="C22" authorId="0" shapeId="0">
      <text>
        <r>
          <rPr>
            <sz val="9"/>
            <color indexed="81"/>
            <rFont val="Tahoma"/>
            <family val="2"/>
            <charset val="204"/>
          </rPr>
          <t xml:space="preserve">
Сумма НДС с реалицазии товара</t>
        </r>
      </text>
    </comment>
  </commentList>
</comments>
</file>

<file path=xl/sharedStrings.xml><?xml version="1.0" encoding="utf-8"?>
<sst xmlns="http://schemas.openxmlformats.org/spreadsheetml/2006/main" count="46" uniqueCount="46">
  <si>
    <t>Цена договора</t>
  </si>
  <si>
    <t>8.</t>
  </si>
  <si>
    <t>НДС, 20%</t>
  </si>
  <si>
    <t>7.</t>
  </si>
  <si>
    <t>Прибыль, 20%</t>
  </si>
  <si>
    <t>6.2.</t>
  </si>
  <si>
    <t>Прибыль, 1%</t>
  </si>
  <si>
    <t>6.1.</t>
  </si>
  <si>
    <t>Прибыль</t>
  </si>
  <si>
    <t>6.</t>
  </si>
  <si>
    <t>Всего расходов</t>
  </si>
  <si>
    <t>5.</t>
  </si>
  <si>
    <t>Затраты на выполнение работ сторонними организациями</t>
  </si>
  <si>
    <t>4.</t>
  </si>
  <si>
    <t>Всего расходов собственными силами</t>
  </si>
  <si>
    <t>3.</t>
  </si>
  <si>
    <t>аренда помещения</t>
  </si>
  <si>
    <t>2.3.</t>
  </si>
  <si>
    <t>амортизация ОС</t>
  </si>
  <si>
    <t>2.2.</t>
  </si>
  <si>
    <t>2.1.</t>
  </si>
  <si>
    <t>Накладные расходы, в т.ч.:</t>
  </si>
  <si>
    <t>2.</t>
  </si>
  <si>
    <t>Услуга доставки груза</t>
  </si>
  <si>
    <t>1.6.</t>
  </si>
  <si>
    <t xml:space="preserve">Услуга таможенного представителя ДТ </t>
  </si>
  <si>
    <t>1.5.</t>
  </si>
  <si>
    <t>Таможенный сбор</t>
  </si>
  <si>
    <t>1.3.</t>
  </si>
  <si>
    <t>специальное оборудование</t>
  </si>
  <si>
    <t>1.2.</t>
  </si>
  <si>
    <t>материалы и комплектующие</t>
  </si>
  <si>
    <t>1.1.</t>
  </si>
  <si>
    <t>Прямые расходы, в т.ч.:</t>
  </si>
  <si>
    <t>Сумма НДС, руб.</t>
  </si>
  <si>
    <t>Сумма, руб.</t>
  </si>
  <si>
    <t>Предметные статьи расходов</t>
  </si>
  <si>
    <t>№ п/п</t>
  </si>
  <si>
    <t>на поставку товара</t>
  </si>
  <si>
    <t>Расчет и обоснование цены на планируемую к поставке продукции</t>
  </si>
  <si>
    <t>Сумма на возмещение собственных затрат</t>
  </si>
  <si>
    <t>ИТОГО:</t>
  </si>
  <si>
    <t xml:space="preserve">Расходы на оплату труда </t>
  </si>
  <si>
    <t>НДС товара по ГДТ</t>
  </si>
  <si>
    <t>Затраты</t>
  </si>
  <si>
    <t>Сумма затрат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</si>
</sst>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R_U_B_-;\-* #,##0.00\ _R_U_B_-;_-* &quot;-&quot;??\ _R_U_B_-;_-@"/>
    <numFmt numFmtId="165" formatCode="_-* #,##0.00_-;\-* #,##0.00_-;_-* &quot;-&quot;??_-;_-@"/>
    <numFmt numFmtId="166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165" fontId="2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65" fontId="1" fillId="0" borderId="1" xfId="0" applyNumberFormat="1" applyFont="1" applyBorder="1"/>
    <xf numFmtId="0" fontId="2" fillId="0" borderId="3" xfId="0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65" fontId="4" fillId="0" borderId="1" xfId="0" applyNumberFormat="1" applyFont="1" applyBorder="1"/>
    <xf numFmtId="0" fontId="3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/>
    <xf numFmtId="0" fontId="1" fillId="0" borderId="1" xfId="0" applyFont="1" applyBorder="1"/>
    <xf numFmtId="0" fontId="0" fillId="0" borderId="1" xfId="0" applyFont="1" applyBorder="1" applyAlignment="1"/>
    <xf numFmtId="166" fontId="1" fillId="0" borderId="1" xfId="0" applyNumberFormat="1" applyFont="1" applyBorder="1"/>
    <xf numFmtId="0" fontId="4" fillId="0" borderId="1" xfId="0" applyFont="1" applyBorder="1"/>
    <xf numFmtId="166" fontId="4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02"/>
  <sheetViews>
    <sheetView tabSelected="1" topLeftCell="A7" workbookViewId="0">
      <selection activeCell="G35" sqref="G35"/>
    </sheetView>
  </sheetViews>
  <sheetFormatPr defaultColWidth="14.42578125" defaultRowHeight="15" customHeight="1" x14ac:dyDescent="0.25"/>
  <cols>
    <col min="1" max="1" width="8.42578125" style="1" customWidth="1"/>
    <col min="2" max="2" width="61.42578125" style="1" customWidth="1"/>
    <col min="3" max="3" width="21.28515625" style="1" customWidth="1"/>
    <col min="4" max="4" width="16.7109375" style="1" customWidth="1"/>
    <col min="5" max="7" width="9.140625" style="1" customWidth="1"/>
    <col min="8" max="8" width="68.42578125" style="1" customWidth="1"/>
    <col min="9" max="20" width="9.140625" style="1" customWidth="1"/>
    <col min="21" max="16384" width="14.42578125" style="1"/>
  </cols>
  <sheetData>
    <row r="1" spans="1:20" ht="1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customHeight="1" x14ac:dyDescent="0.25">
      <c r="A2" s="18" t="s">
        <v>39</v>
      </c>
      <c r="B2" s="19"/>
      <c r="C2" s="1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 x14ac:dyDescent="0.25">
      <c r="A3" s="18" t="s">
        <v>38</v>
      </c>
      <c r="B3" s="19"/>
      <c r="C3" s="19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.75" customHeight="1" x14ac:dyDescent="0.25">
      <c r="A5" s="8" t="s">
        <v>37</v>
      </c>
      <c r="B5" s="8" t="s">
        <v>36</v>
      </c>
      <c r="C5" s="8" t="s">
        <v>35</v>
      </c>
      <c r="D5" s="17" t="s">
        <v>34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.75" customHeight="1" x14ac:dyDescent="0.25">
      <c r="A6" s="13">
        <v>1</v>
      </c>
      <c r="B6" s="16" t="s">
        <v>33</v>
      </c>
      <c r="C6" s="11">
        <f>SUM(C7:C11)</f>
        <v>3011711.93</v>
      </c>
      <c r="D6" s="15">
        <f>SUM(D7:D11)</f>
        <v>632320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.75" customHeight="1" x14ac:dyDescent="0.25">
      <c r="A7" s="8" t="s">
        <v>32</v>
      </c>
      <c r="B7" s="14" t="s">
        <v>31</v>
      </c>
      <c r="C7" s="6">
        <v>0</v>
      </c>
      <c r="D7" s="9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.75" customHeight="1" x14ac:dyDescent="0.25">
      <c r="A8" s="8" t="s">
        <v>30</v>
      </c>
      <c r="B8" s="14" t="s">
        <v>29</v>
      </c>
      <c r="C8" s="6">
        <v>2843011</v>
      </c>
      <c r="D8" s="9">
        <v>602320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.75" customHeight="1" x14ac:dyDescent="0.25">
      <c r="A9" s="8" t="s">
        <v>28</v>
      </c>
      <c r="B9" s="14" t="s">
        <v>27</v>
      </c>
      <c r="C9" s="6">
        <v>10802.46</v>
      </c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5.75" customHeight="1" x14ac:dyDescent="0.25">
      <c r="A10" s="8" t="s">
        <v>26</v>
      </c>
      <c r="B10" s="14" t="s">
        <v>25</v>
      </c>
      <c r="C10" s="6">
        <v>7898.47</v>
      </c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.75" customHeight="1" x14ac:dyDescent="0.25">
      <c r="A11" s="8" t="s">
        <v>24</v>
      </c>
      <c r="B11" s="14" t="s">
        <v>23</v>
      </c>
      <c r="C11" s="6">
        <v>150000</v>
      </c>
      <c r="D11" s="9">
        <v>30000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.75" customHeight="1" x14ac:dyDescent="0.25">
      <c r="A12" s="13" t="s">
        <v>22</v>
      </c>
      <c r="B12" s="12" t="s">
        <v>21</v>
      </c>
      <c r="C12" s="11">
        <f>SUM(C13:C15)</f>
        <v>566496.04</v>
      </c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33" customHeight="1" x14ac:dyDescent="0.25">
      <c r="A13" s="8" t="s">
        <v>20</v>
      </c>
      <c r="B13" s="10" t="s">
        <v>42</v>
      </c>
      <c r="C13" s="6">
        <v>540639.80000000005</v>
      </c>
      <c r="D13" s="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5.75" customHeight="1" x14ac:dyDescent="0.25">
      <c r="A14" s="8" t="s">
        <v>19</v>
      </c>
      <c r="B14" s="10" t="s">
        <v>18</v>
      </c>
      <c r="C14" s="6">
        <v>10856.24</v>
      </c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5.75" customHeight="1" x14ac:dyDescent="0.25">
      <c r="A15" s="8" t="s">
        <v>17</v>
      </c>
      <c r="B15" s="14" t="s">
        <v>16</v>
      </c>
      <c r="C15" s="6">
        <v>15000</v>
      </c>
      <c r="D15" s="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5.75" customHeight="1" x14ac:dyDescent="0.25">
      <c r="A16" s="13" t="s">
        <v>15</v>
      </c>
      <c r="B16" s="12" t="s">
        <v>14</v>
      </c>
      <c r="C16" s="11">
        <f>C12+C6</f>
        <v>3578207.97</v>
      </c>
      <c r="D16" s="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5.75" customHeight="1" x14ac:dyDescent="0.25">
      <c r="A17" s="8" t="s">
        <v>13</v>
      </c>
      <c r="B17" s="10" t="s">
        <v>12</v>
      </c>
      <c r="C17" s="6">
        <v>0</v>
      </c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5.75" customHeight="1" x14ac:dyDescent="0.25">
      <c r="A18" s="8" t="s">
        <v>11</v>
      </c>
      <c r="B18" s="7" t="s">
        <v>10</v>
      </c>
      <c r="C18" s="6">
        <f>C16+C17</f>
        <v>3578207.97</v>
      </c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5.75" customHeight="1" x14ac:dyDescent="0.25">
      <c r="A19" s="13" t="s">
        <v>9</v>
      </c>
      <c r="B19" s="12" t="s">
        <v>8</v>
      </c>
      <c r="C19" s="11">
        <f>C20+C21</f>
        <v>175469.50400000002</v>
      </c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5.75" customHeight="1" x14ac:dyDescent="0.25">
      <c r="A20" s="8" t="s">
        <v>7</v>
      </c>
      <c r="B20" s="7" t="s">
        <v>6</v>
      </c>
      <c r="C20" s="6">
        <f>C8*1%</f>
        <v>28430.11</v>
      </c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5.75" customHeight="1" x14ac:dyDescent="0.25">
      <c r="A21" s="8" t="s">
        <v>5</v>
      </c>
      <c r="B21" s="7" t="s">
        <v>4</v>
      </c>
      <c r="C21" s="6">
        <f>(C9+C10+C11+C12)*0.2</f>
        <v>147039.394</v>
      </c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.75" customHeight="1" x14ac:dyDescent="0.25">
      <c r="A22" s="13" t="s">
        <v>3</v>
      </c>
      <c r="B22" s="12" t="s">
        <v>2</v>
      </c>
      <c r="C22" s="11">
        <f>(C18+C19)*0.2</f>
        <v>750735.4948000001</v>
      </c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.75" customHeight="1" x14ac:dyDescent="0.25">
      <c r="A23" s="13" t="s">
        <v>1</v>
      </c>
      <c r="B23" s="12" t="s">
        <v>0</v>
      </c>
      <c r="C23" s="11">
        <f>C18+C19+C22</f>
        <v>4504412.9688000008</v>
      </c>
      <c r="D23" s="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5.75" customHeight="1" x14ac:dyDescent="0.25">
      <c r="A24" s="2"/>
      <c r="B24" s="2"/>
      <c r="C24" s="2"/>
      <c r="D24" s="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" customHeight="1" x14ac:dyDescent="0.25">
      <c r="A29" s="2"/>
      <c r="B29" s="20" t="s">
        <v>40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32.25" customHeight="1" x14ac:dyDescent="0.25">
      <c r="A30" s="2"/>
      <c r="B30" s="27" t="s">
        <v>44</v>
      </c>
      <c r="C30" s="27" t="s">
        <v>45</v>
      </c>
      <c r="D30" s="26" t="s">
        <v>43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" customHeight="1" x14ac:dyDescent="0.25">
      <c r="A31" s="2"/>
      <c r="B31" s="21" t="str">
        <f>+B8</f>
        <v>специальное оборудование</v>
      </c>
      <c r="C31" s="23">
        <f>+C8</f>
        <v>2843011</v>
      </c>
      <c r="D31" s="2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" customHeight="1" x14ac:dyDescent="0.25">
      <c r="A32" s="2"/>
      <c r="B32" s="21" t="str">
        <f t="shared" ref="B32:C32" si="0">+B9</f>
        <v>Таможенный сбор</v>
      </c>
      <c r="C32" s="23">
        <f t="shared" si="0"/>
        <v>10802.46</v>
      </c>
      <c r="D32" s="2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" customHeight="1" x14ac:dyDescent="0.25">
      <c r="A33" s="2"/>
      <c r="B33" s="21" t="str">
        <f t="shared" ref="B33:C33" si="1">+B10</f>
        <v xml:space="preserve">Услуга таможенного представителя ДТ </v>
      </c>
      <c r="C33" s="23">
        <f t="shared" si="1"/>
        <v>7898.47</v>
      </c>
      <c r="D33" s="2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" customHeight="1" x14ac:dyDescent="0.25">
      <c r="A34" s="2"/>
      <c r="B34" s="22"/>
      <c r="C34" s="22"/>
      <c r="D34" s="22"/>
      <c r="E34" s="2"/>
      <c r="F34" s="2"/>
      <c r="G34" s="2"/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" customHeight="1" x14ac:dyDescent="0.25">
      <c r="A35" s="2"/>
      <c r="B35" s="24" t="s">
        <v>41</v>
      </c>
      <c r="C35" s="25">
        <f>SUM(C31:C34)</f>
        <v>2861711.93</v>
      </c>
      <c r="D35" s="25">
        <f>D8</f>
        <v>602320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" customHeight="1" x14ac:dyDescent="0.25">
      <c r="A36" s="2"/>
      <c r="B36" s="20"/>
      <c r="C36" s="20"/>
      <c r="D36" s="2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" customHeight="1" x14ac:dyDescent="0.25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1:20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1:20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</sheetData>
  <mergeCells count="2">
    <mergeCell ref="A2:C2"/>
    <mergeCell ref="A3:C3"/>
  </mergeCells>
  <pageMargins left="0.25" right="0.25" top="0.75" bottom="0.75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buh7</dc:creator>
  <cp:lastModifiedBy>buh7</cp:lastModifiedBy>
  <dcterms:created xsi:type="dcterms:W3CDTF">2023-06-16T08:22:24Z</dcterms:created>
  <dcterms:modified xsi:type="dcterms:W3CDTF">2023-06-16T08:39:39Z</dcterms:modified>
</cp:coreProperties>
</file>