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9140" windowHeight="5568" activeTab="0"/>
  </bookViews>
  <sheets>
    <sheet name="расчет купли продажи ЦБ" sheetId="1" r:id="rId1"/>
  </sheets>
  <definedNames/>
  <calcPr fullCalcOnLoad="1"/>
</workbook>
</file>

<file path=xl/sharedStrings.xml><?xml version="1.0" encoding="utf-8"?>
<sst xmlns="http://schemas.openxmlformats.org/spreadsheetml/2006/main" count="120" uniqueCount="18">
  <si>
    <t>Тикер</t>
  </si>
  <si>
    <t>Дата операции</t>
  </si>
  <si>
    <t>Тип операции</t>
  </si>
  <si>
    <t>Количество, шт.</t>
  </si>
  <si>
    <t>Цена</t>
  </si>
  <si>
    <t>Комиссия</t>
  </si>
  <si>
    <t>Доход/Расход</t>
  </si>
  <si>
    <t>Валюта</t>
  </si>
  <si>
    <t>Курс ЦБ РФ, руб.</t>
  </si>
  <si>
    <t>Доход,руб.</t>
  </si>
  <si>
    <t>Вычет(с учетом комиссии),руб.</t>
  </si>
  <si>
    <t>AAPL</t>
  </si>
  <si>
    <t>покупка</t>
  </si>
  <si>
    <t>USD</t>
  </si>
  <si>
    <t>продажа</t>
  </si>
  <si>
    <t>BA</t>
  </si>
  <si>
    <t>TSLA</t>
  </si>
  <si>
    <t>Итого: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</si>
</sst>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0"/>
    <numFmt numFmtId="167" formatCode="mmm/yyyy"/>
    <numFmt numFmtId="168" formatCode="#,##0.00&quot;р.&quot;"/>
    <numFmt numFmtId="169" formatCode="#,##0.0000&quot;р.&quot;"/>
    <numFmt numFmtId="170" formatCode="_-* #,##0.0000_р_._-;\-* #,##0.0000_р_._-;_-* &quot;-&quot;??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13.50390625" style="0" customWidth="1"/>
    <col min="2" max="2" width="14.00390625" style="1" customWidth="1"/>
    <col min="3" max="3" width="13.00390625" style="0" customWidth="1"/>
    <col min="4" max="4" width="15.50390625" style="0" customWidth="1"/>
    <col min="5" max="5" width="9.25390625" style="0" customWidth="1"/>
    <col min="7" max="7" width="12.50390625" style="0" customWidth="1"/>
    <col min="9" max="9" width="16.00390625" style="0" customWidth="1"/>
    <col min="10" max="10" width="10.50390625" style="0" customWidth="1"/>
    <col min="11" max="11" width="27.75390625" style="0" customWidth="1"/>
    <col min="12" max="12" width="12.375" style="0" customWidth="1"/>
  </cols>
  <sheetData>
    <row r="1" spans="1:12" ht="12" customHeight="1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  <c r="K1" s="3" t="s">
        <v>10</v>
      </c>
      <c r="L1" s="3" t="s">
        <v>17</v>
      </c>
    </row>
    <row r="2" spans="1:11" ht="12.75">
      <c r="A2" s="3" t="s">
        <v>11</v>
      </c>
      <c r="B2" s="4">
        <v>44064</v>
      </c>
      <c r="C2" s="3" t="s">
        <v>12</v>
      </c>
      <c r="D2" s="3">
        <v>2</v>
      </c>
      <c r="E2" s="5">
        <v>493.03</v>
      </c>
      <c r="F2" s="5">
        <v>0.36</v>
      </c>
      <c r="G2" s="5">
        <f aca="true" t="shared" si="0" ref="G2:G16">IF(C2="покупка",-D2*E2,D2*E2)</f>
        <v>-986.06</v>
      </c>
      <c r="H2" s="3" t="s">
        <v>13</v>
      </c>
      <c r="I2" s="6">
        <v>73.7711</v>
      </c>
      <c r="J2" s="5">
        <f>IF(C2="покупка",0,G2*I2)</f>
        <v>0</v>
      </c>
      <c r="K2" s="5">
        <f aca="true" t="shared" si="1" ref="K2:K16">IF(C2="покупка",SUM(ABS(G2),F2)*I2,F2*I2)</f>
        <v>72769.288462</v>
      </c>
    </row>
    <row r="3" spans="1:11" ht="12.75">
      <c r="A3" s="3" t="s">
        <v>11</v>
      </c>
      <c r="B3" s="4">
        <v>44074</v>
      </c>
      <c r="C3" s="3" t="s">
        <v>12</v>
      </c>
      <c r="D3" s="3">
        <v>3</v>
      </c>
      <c r="E3" s="3">
        <v>127.46</v>
      </c>
      <c r="F3" s="3">
        <v>0.35</v>
      </c>
      <c r="G3" s="5">
        <f t="shared" si="0"/>
        <v>-382.38</v>
      </c>
      <c r="H3" s="3" t="s">
        <v>13</v>
      </c>
      <c r="I3" s="6">
        <v>74.6382</v>
      </c>
      <c r="J3" s="5">
        <f aca="true" t="shared" si="2" ref="J3:J16">IF(C3="покупка",0,G3*I3)</f>
        <v>0</v>
      </c>
      <c r="K3" s="5">
        <f t="shared" si="1"/>
        <v>28566.278286</v>
      </c>
    </row>
    <row r="4" spans="1:11" ht="12.75">
      <c r="A4" s="3" t="s">
        <v>11</v>
      </c>
      <c r="B4" s="4">
        <v>44076</v>
      </c>
      <c r="C4" s="3" t="s">
        <v>14</v>
      </c>
      <c r="D4" s="3">
        <v>9</v>
      </c>
      <c r="E4" s="3">
        <v>131.54</v>
      </c>
      <c r="F4" s="3">
        <v>0.44</v>
      </c>
      <c r="G4" s="5">
        <f t="shared" si="0"/>
        <v>1183.86</v>
      </c>
      <c r="H4" s="3" t="s">
        <v>13</v>
      </c>
      <c r="I4" s="6">
        <v>73.5849</v>
      </c>
      <c r="J4" s="5">
        <f t="shared" si="2"/>
        <v>87114.21971399999</v>
      </c>
      <c r="K4" s="5">
        <f t="shared" si="1"/>
        <v>32.377356</v>
      </c>
    </row>
    <row r="5" spans="1:11" ht="12.75">
      <c r="A5" s="3" t="s">
        <v>11</v>
      </c>
      <c r="B5" s="4">
        <v>44078</v>
      </c>
      <c r="C5" s="3" t="s">
        <v>14</v>
      </c>
      <c r="D5" s="3">
        <v>0</v>
      </c>
      <c r="E5" s="3">
        <v>116.45</v>
      </c>
      <c r="F5" s="3">
        <v>0.36</v>
      </c>
      <c r="G5" s="5">
        <f t="shared" si="0"/>
        <v>0</v>
      </c>
      <c r="H5" s="3" t="s">
        <v>13</v>
      </c>
      <c r="I5" s="6">
        <v>75.468</v>
      </c>
      <c r="J5" s="5">
        <f t="shared" si="2"/>
        <v>0</v>
      </c>
      <c r="K5" s="5">
        <f t="shared" si="1"/>
        <v>27.16848</v>
      </c>
    </row>
    <row r="6" spans="1:11" ht="12.75">
      <c r="A6" s="3" t="s">
        <v>11</v>
      </c>
      <c r="B6" s="4">
        <v>44078</v>
      </c>
      <c r="C6" s="3" t="s">
        <v>12</v>
      </c>
      <c r="D6" s="3">
        <v>3</v>
      </c>
      <c r="E6" s="3">
        <v>122.15</v>
      </c>
      <c r="F6" s="3">
        <v>0.35</v>
      </c>
      <c r="G6" s="5">
        <f t="shared" si="0"/>
        <v>-366.45000000000005</v>
      </c>
      <c r="H6" s="3" t="s">
        <v>13</v>
      </c>
      <c r="I6" s="6">
        <v>75.468</v>
      </c>
      <c r="J6" s="5">
        <f t="shared" si="2"/>
        <v>0</v>
      </c>
      <c r="K6" s="5">
        <f t="shared" si="1"/>
        <v>27681.662400000005</v>
      </c>
    </row>
    <row r="7" spans="1:12" ht="12.75">
      <c r="A7" s="3" t="s">
        <v>11</v>
      </c>
      <c r="B7" s="4">
        <v>44088</v>
      </c>
      <c r="C7" s="3" t="s">
        <v>12</v>
      </c>
      <c r="D7" s="3">
        <v>1</v>
      </c>
      <c r="E7" s="3">
        <v>114.43</v>
      </c>
      <c r="F7" s="3">
        <v>0.35</v>
      </c>
      <c r="G7" s="3">
        <f t="shared" si="0"/>
        <v>-114.43</v>
      </c>
      <c r="H7" s="3" t="s">
        <v>13</v>
      </c>
      <c r="I7" s="6">
        <v>74.8896</v>
      </c>
      <c r="J7" s="5">
        <f t="shared" si="2"/>
        <v>0</v>
      </c>
      <c r="K7" s="5">
        <f t="shared" si="1"/>
        <v>8595.828288</v>
      </c>
      <c r="L7" s="2">
        <f>SUM(J2:J7)-SUM(K2:K7)</f>
        <v>-50558.38355799999</v>
      </c>
    </row>
    <row r="8" spans="1:11" ht="12.75">
      <c r="A8" s="3" t="s">
        <v>15</v>
      </c>
      <c r="B8" s="4">
        <v>43992</v>
      </c>
      <c r="C8" s="3" t="s">
        <v>14</v>
      </c>
      <c r="D8" s="3">
        <v>1</v>
      </c>
      <c r="E8" s="3">
        <v>200.2</v>
      </c>
      <c r="F8" s="3">
        <v>0.36</v>
      </c>
      <c r="G8" s="3">
        <f t="shared" si="0"/>
        <v>200.2</v>
      </c>
      <c r="H8" s="3" t="s">
        <v>13</v>
      </c>
      <c r="I8" s="6">
        <v>68.6745</v>
      </c>
      <c r="J8" s="5">
        <f t="shared" si="2"/>
        <v>13748.634899999997</v>
      </c>
      <c r="K8" s="5">
        <f t="shared" si="1"/>
        <v>24.72282</v>
      </c>
    </row>
    <row r="9" spans="1:11" ht="12.75">
      <c r="A9" s="3" t="s">
        <v>15</v>
      </c>
      <c r="B9" s="4">
        <v>43993</v>
      </c>
      <c r="C9" s="3" t="s">
        <v>12</v>
      </c>
      <c r="D9" s="3">
        <v>1</v>
      </c>
      <c r="E9" s="3">
        <v>182.22</v>
      </c>
      <c r="F9" s="3">
        <v>0.35</v>
      </c>
      <c r="G9" s="3">
        <f t="shared" si="0"/>
        <v>-182.22</v>
      </c>
      <c r="H9" s="3" t="s">
        <v>13</v>
      </c>
      <c r="I9" s="6">
        <v>68.6183</v>
      </c>
      <c r="J9" s="5">
        <f t="shared" si="2"/>
        <v>0</v>
      </c>
      <c r="K9" s="5">
        <f t="shared" si="1"/>
        <v>12527.643031</v>
      </c>
    </row>
    <row r="10" spans="1:11" ht="12.75">
      <c r="A10" s="3" t="s">
        <v>15</v>
      </c>
      <c r="B10" s="4">
        <v>44008</v>
      </c>
      <c r="C10" s="3" t="s">
        <v>12</v>
      </c>
      <c r="D10" s="3">
        <v>3</v>
      </c>
      <c r="E10" s="3">
        <v>170.69</v>
      </c>
      <c r="F10" s="3">
        <v>0.35</v>
      </c>
      <c r="G10" s="3">
        <f t="shared" si="0"/>
        <v>-512.0699999999999</v>
      </c>
      <c r="H10" s="3" t="s">
        <v>13</v>
      </c>
      <c r="I10" s="6">
        <v>69.466</v>
      </c>
      <c r="J10" s="5">
        <f t="shared" si="2"/>
        <v>0</v>
      </c>
      <c r="K10" s="5">
        <f t="shared" si="1"/>
        <v>35595.767719999996</v>
      </c>
    </row>
    <row r="11" spans="1:11" ht="12.75">
      <c r="A11" s="3" t="s">
        <v>15</v>
      </c>
      <c r="B11" s="4">
        <v>44043</v>
      </c>
      <c r="C11" s="3" t="s">
        <v>12</v>
      </c>
      <c r="D11" s="3">
        <v>10</v>
      </c>
      <c r="E11" s="3">
        <v>160</v>
      </c>
      <c r="F11" s="3">
        <v>0.33</v>
      </c>
      <c r="G11" s="3">
        <f t="shared" si="0"/>
        <v>-1600</v>
      </c>
      <c r="H11" s="3" t="s">
        <v>13</v>
      </c>
      <c r="I11" s="6">
        <v>73.3633</v>
      </c>
      <c r="J11" s="5">
        <f t="shared" si="2"/>
        <v>0</v>
      </c>
      <c r="K11" s="5">
        <f t="shared" si="1"/>
        <v>117405.48988899999</v>
      </c>
    </row>
    <row r="12" spans="1:11" ht="12.75">
      <c r="A12" s="3" t="s">
        <v>15</v>
      </c>
      <c r="B12" s="4">
        <v>44074</v>
      </c>
      <c r="C12" s="3" t="s">
        <v>14</v>
      </c>
      <c r="D12" s="3">
        <v>13</v>
      </c>
      <c r="E12" s="3">
        <v>173.37</v>
      </c>
      <c r="F12" s="3">
        <v>0.4</v>
      </c>
      <c r="G12" s="3">
        <f t="shared" si="0"/>
        <v>2253.81</v>
      </c>
      <c r="H12" s="3" t="s">
        <v>13</v>
      </c>
      <c r="I12" s="6">
        <v>74.6382</v>
      </c>
      <c r="J12" s="5">
        <f t="shared" si="2"/>
        <v>168220.321542</v>
      </c>
      <c r="K12" s="5">
        <f t="shared" si="1"/>
        <v>29.85528</v>
      </c>
    </row>
    <row r="13" spans="1:11" ht="12.75">
      <c r="A13" s="3" t="s">
        <v>15</v>
      </c>
      <c r="B13" s="4">
        <v>44096</v>
      </c>
      <c r="C13" s="3" t="s">
        <v>12</v>
      </c>
      <c r="D13" s="3">
        <v>7</v>
      </c>
      <c r="E13" s="3">
        <v>156.69</v>
      </c>
      <c r="F13" s="3">
        <v>0.36</v>
      </c>
      <c r="G13" s="3">
        <f t="shared" si="0"/>
        <v>-1096.83</v>
      </c>
      <c r="H13" s="3" t="s">
        <v>13</v>
      </c>
      <c r="I13" s="6">
        <v>76.0381</v>
      </c>
      <c r="J13" s="5">
        <f t="shared" si="2"/>
        <v>0</v>
      </c>
      <c r="K13" s="5">
        <f t="shared" si="1"/>
        <v>83428.24293899999</v>
      </c>
    </row>
    <row r="14" spans="1:11" ht="12.75">
      <c r="A14" s="3" t="s">
        <v>15</v>
      </c>
      <c r="B14" s="4">
        <v>44116</v>
      </c>
      <c r="C14" s="3" t="s">
        <v>14</v>
      </c>
      <c r="D14" s="3">
        <v>7</v>
      </c>
      <c r="E14" s="3">
        <v>167.29</v>
      </c>
      <c r="F14" s="3">
        <v>0.4</v>
      </c>
      <c r="G14" s="3">
        <f t="shared" si="0"/>
        <v>1171.03</v>
      </c>
      <c r="H14" s="3" t="s">
        <v>13</v>
      </c>
      <c r="I14" s="6">
        <v>77.0284</v>
      </c>
      <c r="J14" s="5">
        <f t="shared" si="2"/>
        <v>90202.56725200001</v>
      </c>
      <c r="K14" s="5">
        <f t="shared" si="1"/>
        <v>30.811360000000004</v>
      </c>
    </row>
    <row r="15" spans="1:11" ht="12.75">
      <c r="A15" s="3" t="s">
        <v>15</v>
      </c>
      <c r="B15" s="4">
        <v>44133</v>
      </c>
      <c r="C15" s="3" t="s">
        <v>12</v>
      </c>
      <c r="D15" s="3">
        <v>5</v>
      </c>
      <c r="E15" s="3">
        <v>147.38</v>
      </c>
      <c r="F15" s="3">
        <v>0.7</v>
      </c>
      <c r="G15" s="3">
        <f t="shared" si="0"/>
        <v>-736.9</v>
      </c>
      <c r="H15" s="3" t="s">
        <v>13</v>
      </c>
      <c r="I15" s="6">
        <v>77.552</v>
      </c>
      <c r="J15" s="5">
        <f t="shared" si="2"/>
        <v>0</v>
      </c>
      <c r="K15" s="5">
        <f t="shared" si="1"/>
        <v>57202.355200000005</v>
      </c>
    </row>
    <row r="16" spans="1:12" ht="12.75">
      <c r="A16" s="3" t="s">
        <v>15</v>
      </c>
      <c r="B16" s="4">
        <v>44144</v>
      </c>
      <c r="C16" s="3" t="s">
        <v>14</v>
      </c>
      <c r="D16" s="3">
        <v>5</v>
      </c>
      <c r="E16" s="3">
        <v>182.85</v>
      </c>
      <c r="F16" s="3">
        <v>0.37</v>
      </c>
      <c r="G16" s="3">
        <f t="shared" si="0"/>
        <v>914.25</v>
      </c>
      <c r="H16" s="3" t="s">
        <v>13</v>
      </c>
      <c r="I16" s="6">
        <v>77.1875</v>
      </c>
      <c r="J16" s="5">
        <f t="shared" si="2"/>
        <v>70568.671875</v>
      </c>
      <c r="K16" s="5">
        <f t="shared" si="1"/>
        <v>28.559375</v>
      </c>
      <c r="L16" s="2">
        <f>SUM(J8:J16)-SUM(K8:K16)</f>
        <v>36466.74795500003</v>
      </c>
    </row>
    <row r="17" spans="1:11" ht="12.75">
      <c r="A17" s="3" t="s">
        <v>16</v>
      </c>
      <c r="B17" s="4">
        <v>43992</v>
      </c>
      <c r="C17" s="3" t="s">
        <v>14</v>
      </c>
      <c r="D17" s="3">
        <v>1</v>
      </c>
      <c r="E17" s="3">
        <v>1009.4</v>
      </c>
      <c r="F17" s="3">
        <v>0.37</v>
      </c>
      <c r="G17" s="3">
        <f aca="true" t="shared" si="3" ref="G17:G37">IF(C17="покупка",-D17*E17,D17*E17)</f>
        <v>1009.4</v>
      </c>
      <c r="H17" s="3" t="s">
        <v>13</v>
      </c>
      <c r="I17" s="6">
        <v>68.6745</v>
      </c>
      <c r="J17" s="3">
        <f aca="true" t="shared" si="4" ref="J17:J37">IF(C17="покупка",0,G17*I17)</f>
        <v>69320.0403</v>
      </c>
      <c r="K17" s="5">
        <f aca="true" t="shared" si="5" ref="K17:K37">IF(C17="покупка",SUM(ABS(G17),F17)*I17,F17*I17)</f>
        <v>25.409564999999997</v>
      </c>
    </row>
    <row r="18" spans="1:11" ht="12.75">
      <c r="A18" s="3" t="s">
        <v>16</v>
      </c>
      <c r="B18" s="4">
        <v>43992</v>
      </c>
      <c r="C18" s="3" t="s">
        <v>12</v>
      </c>
      <c r="D18" s="3">
        <v>1</v>
      </c>
      <c r="E18" s="3">
        <v>1024.76</v>
      </c>
      <c r="F18" s="3">
        <v>0.35</v>
      </c>
      <c r="G18" s="3">
        <f t="shared" si="3"/>
        <v>-1024.76</v>
      </c>
      <c r="H18" s="3" t="s">
        <v>13</v>
      </c>
      <c r="I18" s="6">
        <v>69.6745</v>
      </c>
      <c r="J18" s="3">
        <f t="shared" si="4"/>
        <v>0</v>
      </c>
      <c r="K18" s="5">
        <f t="shared" si="5"/>
        <v>71424.026695</v>
      </c>
    </row>
    <row r="19" spans="1:11" ht="12.75">
      <c r="A19" s="3" t="s">
        <v>16</v>
      </c>
      <c r="B19" s="4">
        <v>43994</v>
      </c>
      <c r="C19" s="3" t="s">
        <v>14</v>
      </c>
      <c r="D19" s="3">
        <v>1</v>
      </c>
      <c r="E19" s="3">
        <v>937.6</v>
      </c>
      <c r="F19" s="3">
        <v>0.37</v>
      </c>
      <c r="G19" s="3">
        <f t="shared" si="3"/>
        <v>937.6</v>
      </c>
      <c r="H19" s="3" t="s">
        <v>13</v>
      </c>
      <c r="I19" s="6">
        <v>69.1219</v>
      </c>
      <c r="J19" s="3">
        <f t="shared" si="4"/>
        <v>64808.693439999995</v>
      </c>
      <c r="K19" s="5">
        <f t="shared" si="5"/>
        <v>25.575103</v>
      </c>
    </row>
    <row r="20" spans="1:11" ht="12.75">
      <c r="A20" s="3" t="s">
        <v>16</v>
      </c>
      <c r="B20" s="4">
        <v>43997</v>
      </c>
      <c r="C20" s="3" t="s">
        <v>12</v>
      </c>
      <c r="D20" s="3">
        <v>1</v>
      </c>
      <c r="E20" s="3">
        <v>949.99</v>
      </c>
      <c r="F20" s="3">
        <v>0.35</v>
      </c>
      <c r="G20" s="3">
        <f t="shared" si="3"/>
        <v>-949.99</v>
      </c>
      <c r="H20" s="3" t="s">
        <v>13</v>
      </c>
      <c r="I20" s="6">
        <v>69.1219</v>
      </c>
      <c r="J20" s="3">
        <f t="shared" si="4"/>
        <v>0</v>
      </c>
      <c r="K20" s="5">
        <f t="shared" si="5"/>
        <v>65689.306446</v>
      </c>
    </row>
    <row r="21" spans="1:11" ht="12.75">
      <c r="A21" s="3" t="s">
        <v>16</v>
      </c>
      <c r="B21" s="4">
        <v>44014</v>
      </c>
      <c r="C21" s="3" t="s">
        <v>14</v>
      </c>
      <c r="D21" s="3">
        <v>2</v>
      </c>
      <c r="E21" s="3">
        <v>1223</v>
      </c>
      <c r="F21" s="3">
        <v>0.4</v>
      </c>
      <c r="G21" s="3">
        <f t="shared" si="3"/>
        <v>2446</v>
      </c>
      <c r="H21" s="3" t="s">
        <v>13</v>
      </c>
      <c r="I21" s="6">
        <v>70.4413</v>
      </c>
      <c r="J21" s="3">
        <f t="shared" si="4"/>
        <v>172299.4198</v>
      </c>
      <c r="K21" s="5">
        <f t="shared" si="5"/>
        <v>28.17652</v>
      </c>
    </row>
    <row r="22" spans="1:11" ht="12.75">
      <c r="A22" s="3" t="s">
        <v>16</v>
      </c>
      <c r="B22" s="4">
        <v>44018</v>
      </c>
      <c r="C22" s="3" t="s">
        <v>12</v>
      </c>
      <c r="D22" s="3">
        <v>2</v>
      </c>
      <c r="E22" s="3">
        <v>1330.47</v>
      </c>
      <c r="F22" s="3">
        <v>0.35</v>
      </c>
      <c r="G22" s="3">
        <f t="shared" si="3"/>
        <v>-2660.94</v>
      </c>
      <c r="H22" s="3" t="s">
        <v>13</v>
      </c>
      <c r="I22" s="6">
        <v>70.4999</v>
      </c>
      <c r="J22" s="3">
        <f t="shared" si="4"/>
        <v>0</v>
      </c>
      <c r="K22" s="5">
        <f t="shared" si="5"/>
        <v>187620.67887099998</v>
      </c>
    </row>
    <row r="23" spans="1:11" ht="12.75">
      <c r="A23" s="3" t="s">
        <v>16</v>
      </c>
      <c r="B23" s="4">
        <v>44018</v>
      </c>
      <c r="C23" s="3" t="s">
        <v>14</v>
      </c>
      <c r="D23" s="3">
        <v>2</v>
      </c>
      <c r="E23" s="3">
        <v>1327.86</v>
      </c>
      <c r="F23" s="3">
        <v>0.41</v>
      </c>
      <c r="G23" s="3">
        <f t="shared" si="3"/>
        <v>2655.72</v>
      </c>
      <c r="H23" s="3" t="s">
        <v>13</v>
      </c>
      <c r="I23" s="6">
        <v>70.4999</v>
      </c>
      <c r="J23" s="3">
        <f t="shared" si="4"/>
        <v>187227.99442799998</v>
      </c>
      <c r="K23" s="5">
        <f t="shared" si="5"/>
        <v>28.904958999999998</v>
      </c>
    </row>
    <row r="24" spans="1:11" ht="12.75">
      <c r="A24" s="3" t="s">
        <v>16</v>
      </c>
      <c r="B24" s="4">
        <v>44060</v>
      </c>
      <c r="C24" s="3" t="s">
        <v>12</v>
      </c>
      <c r="D24" s="3">
        <v>3</v>
      </c>
      <c r="E24" s="3">
        <v>1801.76</v>
      </c>
      <c r="F24" s="3">
        <v>0.35</v>
      </c>
      <c r="G24" s="3">
        <f t="shared" si="3"/>
        <v>-5405.28</v>
      </c>
      <c r="H24" s="3" t="s">
        <v>13</v>
      </c>
      <c r="I24" s="6">
        <v>73.2157</v>
      </c>
      <c r="J24" s="3">
        <f t="shared" si="4"/>
        <v>0</v>
      </c>
      <c r="K24" s="5">
        <f t="shared" si="5"/>
        <v>395776.984391</v>
      </c>
    </row>
    <row r="25" spans="1:11" ht="12.75">
      <c r="A25" s="3" t="s">
        <v>16</v>
      </c>
      <c r="B25" s="4">
        <v>44074</v>
      </c>
      <c r="C25" s="3" t="s">
        <v>12</v>
      </c>
      <c r="D25" s="3">
        <v>2</v>
      </c>
      <c r="E25" s="3">
        <v>443.9</v>
      </c>
      <c r="F25" s="3">
        <v>0.35</v>
      </c>
      <c r="G25" s="3">
        <f t="shared" si="3"/>
        <v>-887.8</v>
      </c>
      <c r="H25" s="3" t="s">
        <v>13</v>
      </c>
      <c r="I25" s="6">
        <v>74.6382</v>
      </c>
      <c r="J25" s="3">
        <f t="shared" si="4"/>
        <v>0</v>
      </c>
      <c r="K25" s="5">
        <f t="shared" si="5"/>
        <v>66289.91733</v>
      </c>
    </row>
    <row r="26" spans="1:11" ht="12.75">
      <c r="A26" s="3" t="s">
        <v>16</v>
      </c>
      <c r="B26" s="4">
        <v>44074</v>
      </c>
      <c r="C26" s="3" t="s">
        <v>12</v>
      </c>
      <c r="D26" s="3">
        <v>1</v>
      </c>
      <c r="E26" s="3">
        <v>455</v>
      </c>
      <c r="F26" s="3">
        <v>0.35</v>
      </c>
      <c r="G26" s="3">
        <f t="shared" si="3"/>
        <v>-455</v>
      </c>
      <c r="H26" s="3" t="s">
        <v>13</v>
      </c>
      <c r="I26" s="6">
        <v>74.6382</v>
      </c>
      <c r="J26" s="3">
        <f t="shared" si="4"/>
        <v>0</v>
      </c>
      <c r="K26" s="5">
        <f t="shared" si="5"/>
        <v>33986.50437</v>
      </c>
    </row>
    <row r="27" spans="1:11" ht="12.75">
      <c r="A27" s="3" t="s">
        <v>16</v>
      </c>
      <c r="B27" s="4">
        <v>44075</v>
      </c>
      <c r="C27" s="3" t="s">
        <v>14</v>
      </c>
      <c r="D27" s="3">
        <v>5</v>
      </c>
      <c r="E27" s="3">
        <v>481.56</v>
      </c>
      <c r="F27" s="3">
        <v>0.41</v>
      </c>
      <c r="G27" s="3">
        <f t="shared" si="3"/>
        <v>2407.8</v>
      </c>
      <c r="H27" s="3" t="s">
        <v>13</v>
      </c>
      <c r="I27" s="6">
        <v>73.8039</v>
      </c>
      <c r="J27" s="3">
        <f t="shared" si="4"/>
        <v>177705.03042000002</v>
      </c>
      <c r="K27" s="5">
        <f t="shared" si="5"/>
        <v>30.259598999999998</v>
      </c>
    </row>
    <row r="28" spans="1:11" ht="12.75">
      <c r="A28" s="3" t="s">
        <v>16</v>
      </c>
      <c r="B28" s="4">
        <v>44076</v>
      </c>
      <c r="C28" s="3" t="s">
        <v>14</v>
      </c>
      <c r="D28" s="3">
        <v>3</v>
      </c>
      <c r="E28" s="3">
        <v>451.22</v>
      </c>
      <c r="F28" s="3">
        <v>0.38</v>
      </c>
      <c r="G28" s="3">
        <f t="shared" si="3"/>
        <v>1353.66</v>
      </c>
      <c r="H28" s="3" t="s">
        <v>13</v>
      </c>
      <c r="I28" s="6">
        <v>73.5849</v>
      </c>
      <c r="J28" s="3">
        <f t="shared" si="4"/>
        <v>99608.93573400001</v>
      </c>
      <c r="K28" s="5">
        <f t="shared" si="5"/>
        <v>27.962262000000003</v>
      </c>
    </row>
    <row r="29" spans="1:11" ht="12.75">
      <c r="A29" s="3" t="s">
        <v>16</v>
      </c>
      <c r="B29" s="4">
        <v>44078</v>
      </c>
      <c r="C29" s="3" t="s">
        <v>14</v>
      </c>
      <c r="D29" s="3">
        <v>1</v>
      </c>
      <c r="E29" s="3">
        <v>406</v>
      </c>
      <c r="F29" s="3">
        <v>0.36</v>
      </c>
      <c r="G29" s="3">
        <f t="shared" si="3"/>
        <v>406</v>
      </c>
      <c r="H29" s="3" t="s">
        <v>13</v>
      </c>
      <c r="I29" s="6">
        <v>75.468</v>
      </c>
      <c r="J29" s="3">
        <f t="shared" si="4"/>
        <v>30640.008</v>
      </c>
      <c r="K29" s="5">
        <f t="shared" si="5"/>
        <v>27.16848</v>
      </c>
    </row>
    <row r="30" spans="1:11" ht="12.75">
      <c r="A30" s="3" t="s">
        <v>16</v>
      </c>
      <c r="B30" s="4">
        <v>44078</v>
      </c>
      <c r="C30" s="3" t="s">
        <v>12</v>
      </c>
      <c r="D30" s="3">
        <v>1</v>
      </c>
      <c r="E30" s="3">
        <v>420</v>
      </c>
      <c r="F30" s="3">
        <v>0.35</v>
      </c>
      <c r="G30" s="3">
        <f t="shared" si="3"/>
        <v>-420</v>
      </c>
      <c r="H30" s="3" t="s">
        <v>13</v>
      </c>
      <c r="I30" s="6">
        <v>75.468</v>
      </c>
      <c r="J30" s="3">
        <f t="shared" si="4"/>
        <v>0</v>
      </c>
      <c r="K30" s="5">
        <f t="shared" si="5"/>
        <v>31722.973800000003</v>
      </c>
    </row>
    <row r="31" spans="1:11" ht="12.75">
      <c r="A31" s="3" t="s">
        <v>16</v>
      </c>
      <c r="B31" s="4">
        <v>44078</v>
      </c>
      <c r="C31" s="3" t="s">
        <v>14</v>
      </c>
      <c r="D31" s="3">
        <v>1</v>
      </c>
      <c r="E31" s="3">
        <v>403.23</v>
      </c>
      <c r="F31" s="3">
        <v>0.36</v>
      </c>
      <c r="G31" s="3">
        <f t="shared" si="3"/>
        <v>403.23</v>
      </c>
      <c r="H31" s="3" t="s">
        <v>13</v>
      </c>
      <c r="I31" s="6">
        <v>75.468</v>
      </c>
      <c r="J31" s="3">
        <f t="shared" si="4"/>
        <v>30430.96164</v>
      </c>
      <c r="K31" s="5">
        <f t="shared" si="5"/>
        <v>27.16848</v>
      </c>
    </row>
    <row r="32" spans="1:11" ht="12.75">
      <c r="A32" s="3" t="s">
        <v>16</v>
      </c>
      <c r="B32" s="4">
        <v>44078</v>
      </c>
      <c r="C32" s="3" t="s">
        <v>14</v>
      </c>
      <c r="D32" s="3">
        <v>1</v>
      </c>
      <c r="E32" s="3">
        <v>373.05</v>
      </c>
      <c r="F32" s="3">
        <v>0.36</v>
      </c>
      <c r="G32" s="3">
        <f t="shared" si="3"/>
        <v>373.05</v>
      </c>
      <c r="H32" s="3" t="s">
        <v>13</v>
      </c>
      <c r="I32" s="6">
        <v>75.468</v>
      </c>
      <c r="J32" s="3">
        <f t="shared" si="4"/>
        <v>28153.337400000004</v>
      </c>
      <c r="K32" s="5">
        <f t="shared" si="5"/>
        <v>27.16848</v>
      </c>
    </row>
    <row r="33" spans="1:11" ht="12.75">
      <c r="A33" s="3" t="s">
        <v>16</v>
      </c>
      <c r="B33" s="4">
        <v>44078</v>
      </c>
      <c r="C33" s="3" t="s">
        <v>12</v>
      </c>
      <c r="D33" s="3">
        <v>2</v>
      </c>
      <c r="E33" s="3">
        <v>415</v>
      </c>
      <c r="F33" s="3">
        <v>0.72</v>
      </c>
      <c r="G33" s="3">
        <f t="shared" si="3"/>
        <v>-830</v>
      </c>
      <c r="H33" s="3" t="s">
        <v>13</v>
      </c>
      <c r="I33" s="6">
        <v>75.468</v>
      </c>
      <c r="J33" s="3">
        <f t="shared" si="4"/>
        <v>0</v>
      </c>
      <c r="K33" s="5">
        <f t="shared" si="5"/>
        <v>62692.77696</v>
      </c>
    </row>
    <row r="34" spans="1:11" ht="12.75">
      <c r="A34" s="3" t="s">
        <v>16</v>
      </c>
      <c r="B34" s="4">
        <v>44088</v>
      </c>
      <c r="C34" s="3" t="s">
        <v>12</v>
      </c>
      <c r="D34" s="3">
        <v>1</v>
      </c>
      <c r="E34" s="3">
        <v>402</v>
      </c>
      <c r="F34" s="3">
        <v>0.35</v>
      </c>
      <c r="G34" s="3">
        <f t="shared" si="3"/>
        <v>-402</v>
      </c>
      <c r="H34" s="3" t="s">
        <v>13</v>
      </c>
      <c r="I34" s="6">
        <v>74.8896</v>
      </c>
      <c r="J34" s="3">
        <f t="shared" si="4"/>
        <v>0</v>
      </c>
      <c r="K34" s="5">
        <f t="shared" si="5"/>
        <v>30131.830560000002</v>
      </c>
    </row>
    <row r="35" spans="1:11" ht="12.75">
      <c r="A35" s="3" t="s">
        <v>16</v>
      </c>
      <c r="B35" s="4">
        <v>44089</v>
      </c>
      <c r="C35" s="3" t="s">
        <v>12</v>
      </c>
      <c r="D35" s="3">
        <v>1</v>
      </c>
      <c r="E35" s="3">
        <v>438.25</v>
      </c>
      <c r="F35" s="3">
        <v>0.35</v>
      </c>
      <c r="G35" s="3">
        <f t="shared" si="3"/>
        <v>-438.25</v>
      </c>
      <c r="H35" s="3" t="s">
        <v>13</v>
      </c>
      <c r="I35" s="6">
        <v>74.7148</v>
      </c>
      <c r="J35" s="3">
        <f t="shared" si="4"/>
        <v>0</v>
      </c>
      <c r="K35" s="5">
        <f t="shared" si="5"/>
        <v>32769.91128</v>
      </c>
    </row>
    <row r="36" spans="1:11" ht="12.75">
      <c r="A36" s="3" t="s">
        <v>16</v>
      </c>
      <c r="B36" s="4">
        <v>44154</v>
      </c>
      <c r="C36" s="3" t="s">
        <v>14</v>
      </c>
      <c r="D36" s="3">
        <v>2</v>
      </c>
      <c r="E36" s="3">
        <v>503.18</v>
      </c>
      <c r="F36" s="3">
        <v>0.37</v>
      </c>
      <c r="G36" s="3">
        <f t="shared" si="3"/>
        <v>1006.36</v>
      </c>
      <c r="H36" s="3" t="s">
        <v>13</v>
      </c>
      <c r="I36" s="6">
        <v>75.9268</v>
      </c>
      <c r="J36" s="3">
        <f t="shared" si="4"/>
        <v>76409.694448</v>
      </c>
      <c r="K36" s="5">
        <f t="shared" si="5"/>
        <v>28.092916</v>
      </c>
    </row>
    <row r="37" spans="1:12" ht="12.75">
      <c r="A37" s="3" t="s">
        <v>16</v>
      </c>
      <c r="B37" s="4">
        <v>44183</v>
      </c>
      <c r="C37" s="3" t="s">
        <v>12</v>
      </c>
      <c r="D37" s="3">
        <v>3</v>
      </c>
      <c r="E37" s="3">
        <v>670</v>
      </c>
      <c r="F37" s="3">
        <v>0.36</v>
      </c>
      <c r="G37" s="3">
        <f t="shared" si="3"/>
        <v>-2010</v>
      </c>
      <c r="H37" s="3" t="s">
        <v>13</v>
      </c>
      <c r="I37" s="6">
        <v>72.9781</v>
      </c>
      <c r="J37" s="3">
        <f t="shared" si="4"/>
        <v>0</v>
      </c>
      <c r="K37" s="5">
        <f t="shared" si="5"/>
        <v>146712.25311599998</v>
      </c>
      <c r="L37" s="2">
        <f>SUM(J17:J37)-SUM(K17:K37)</f>
        <v>-188488.93457300006</v>
      </c>
    </row>
    <row r="38" ht="12.75">
      <c r="L38" s="2">
        <f>SUM(L7,L16,L37)</f>
        <v>-202580.570176</v>
      </c>
    </row>
    <row r="46" ht="12.75">
      <c r="L46" s="2"/>
    </row>
    <row r="59" spans="1:11" ht="12.75">
      <c r="A59" s="3"/>
      <c r="B59" s="4"/>
      <c r="C59" s="3"/>
      <c r="D59" s="3"/>
      <c r="E59" s="3"/>
      <c r="F59" s="3"/>
      <c r="G59" s="3"/>
      <c r="H59" s="3"/>
      <c r="I59" s="6"/>
      <c r="J59" s="3"/>
      <c r="K59" s="5"/>
    </row>
    <row r="60" spans="1:12" ht="12.75">
      <c r="A60" s="3"/>
      <c r="B60" s="4"/>
      <c r="C60" s="3"/>
      <c r="D60" s="3"/>
      <c r="E60" s="3"/>
      <c r="F60" s="3"/>
      <c r="G60" s="3"/>
      <c r="H60" s="3"/>
      <c r="I60" s="6"/>
      <c r="J60" s="3"/>
      <c r="K60" s="5"/>
      <c r="L60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2021-04-11T10:09:43Z</dcterms:created>
  <dcterms:modified xsi:type="dcterms:W3CDTF">2021-04-13T09:39:32Z</dcterms:modified>
  <cp:category/>
  <cp:version/>
  <cp:contentType/>
  <cp:contentStatus/>
</cp:coreProperties>
</file>